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9User\Desktop\New folder\"/>
    </mc:Choice>
  </mc:AlternateContent>
  <xr:revisionPtr revIDLastSave="0" documentId="13_ncr:1_{0F5EEB8D-1734-4148-AFEA-A2B3D0941C73}" xr6:coauthVersionLast="47" xr6:coauthVersionMax="47" xr10:uidLastSave="{00000000-0000-0000-0000-000000000000}"/>
  <bookViews>
    <workbookView xWindow="6030" yWindow="540" windowWidth="40845" windowHeight="19440" xr2:uid="{00000000-000D-0000-FFFF-FFFF00000000}"/>
  </bookViews>
  <sheets>
    <sheet name="Obrazac za print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B25" i="1"/>
  <c r="G29" i="1"/>
  <c r="B29" i="1"/>
  <c r="G17" i="1"/>
  <c r="B17" i="1"/>
  <c r="B27" i="1" l="1"/>
  <c r="G27" i="1"/>
  <c r="G23" i="1" l="1"/>
  <c r="B33" i="1"/>
  <c r="G21" i="1"/>
  <c r="B23" i="1"/>
  <c r="B21" i="1"/>
  <c r="B19" i="1"/>
</calcChain>
</file>

<file path=xl/sharedStrings.xml><?xml version="1.0" encoding="utf-8"?>
<sst xmlns="http://schemas.openxmlformats.org/spreadsheetml/2006/main" count="50" uniqueCount="40">
  <si>
    <t>Ime i prezime:</t>
  </si>
  <si>
    <t>JMBAG:</t>
  </si>
  <si>
    <t>Smjer</t>
  </si>
  <si>
    <t>UPIS IZBORNIH KOLEGIJA NA 1. GODINI DIPLOMSKOG STUDIJA PROMET</t>
  </si>
  <si>
    <t>Semestar 1</t>
  </si>
  <si>
    <t>(upis minimalno 5 ECTS bodova)</t>
  </si>
  <si>
    <t>Zajednički kolegiji</t>
  </si>
  <si>
    <t>Operacijska istraživanja</t>
  </si>
  <si>
    <t>Optimizacija prometnih procesa</t>
  </si>
  <si>
    <t>(5 ECTS bodova)</t>
  </si>
  <si>
    <t>Semestar 2</t>
  </si>
  <si>
    <t>Prometni geoinformacijski sustavi</t>
  </si>
  <si>
    <t>Sigurnost cestovnog i gradskog prometa III</t>
  </si>
  <si>
    <t>Sustavi prividne stvarnosti u prometu</t>
  </si>
  <si>
    <t>Teorija kretanja vozila</t>
  </si>
  <si>
    <t>Prometno tehničke ekspertize i sigurnost</t>
  </si>
  <si>
    <t>CES</t>
  </si>
  <si>
    <t>GRAD</t>
  </si>
  <si>
    <t>INF</t>
  </si>
  <si>
    <t>Obrada poruka i signala</t>
  </si>
  <si>
    <t>Prijenosni mediji</t>
  </si>
  <si>
    <t>Umjetna inteligencija</t>
  </si>
  <si>
    <t>Informacijski sustavi mrežnih operatora</t>
  </si>
  <si>
    <t>Logistika i transportni modeli</t>
  </si>
  <si>
    <t>Normizacija u poštanskom prometu</t>
  </si>
  <si>
    <t>POŠ</t>
  </si>
  <si>
    <t>VOD</t>
  </si>
  <si>
    <t>Kvaliteta i normizacija</t>
  </si>
  <si>
    <t>Pomorski prijevoz i osiguranja</t>
  </si>
  <si>
    <t>Upravljanje ljudskim potencijalima</t>
  </si>
  <si>
    <t>Istraživanja zrakoplovnih nesreća</t>
  </si>
  <si>
    <t>Izvanredni događaji u zrakoplovstvu</t>
  </si>
  <si>
    <t>ZRAČ</t>
  </si>
  <si>
    <t>ŽELJ</t>
  </si>
  <si>
    <t>Inteligentni transportni sustavi u željezničkom prometu</t>
  </si>
  <si>
    <t>Računalni modeli u željezničkom prometu</t>
  </si>
  <si>
    <t>Vrednovanje željezničkih projekata</t>
  </si>
  <si>
    <t>(vlastoručni potpis)</t>
  </si>
  <si>
    <t>Odaberite smjer:</t>
  </si>
  <si>
    <t>U  Zagrebu,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</si>
</sst>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3" xfId="0" applyFont="1" applyFill="1" applyBorder="1"/>
    <xf numFmtId="0" fontId="0" fillId="2" borderId="3" xfId="0" applyFill="1" applyBorder="1"/>
    <xf numFmtId="0" fontId="0" fillId="0" borderId="0" xfId="0" applyAlignment="1">
      <alignment vertic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vertical="center" wrapText="1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164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12</xdr:row>
          <xdr:rowOff>85725</xdr:rowOff>
        </xdr:from>
        <xdr:to>
          <xdr:col>3</xdr:col>
          <xdr:colOff>180975</xdr:colOff>
          <xdr:row>12</xdr:row>
          <xdr:rowOff>304800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14</xdr:row>
          <xdr:rowOff>76200</xdr:rowOff>
        </xdr:from>
        <xdr:to>
          <xdr:col>4</xdr:col>
          <xdr:colOff>95250</xdr:colOff>
          <xdr:row>14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20</xdr:row>
          <xdr:rowOff>76200</xdr:rowOff>
        </xdr:from>
        <xdr:to>
          <xdr:col>5</xdr:col>
          <xdr:colOff>438150</xdr:colOff>
          <xdr:row>20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22</xdr:row>
          <xdr:rowOff>76200</xdr:rowOff>
        </xdr:from>
        <xdr:to>
          <xdr:col>5</xdr:col>
          <xdr:colOff>447675</xdr:colOff>
          <xdr:row>22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24</xdr:row>
          <xdr:rowOff>76200</xdr:rowOff>
        </xdr:from>
        <xdr:to>
          <xdr:col>5</xdr:col>
          <xdr:colOff>447675</xdr:colOff>
          <xdr:row>24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26</xdr:row>
          <xdr:rowOff>66675</xdr:rowOff>
        </xdr:from>
        <xdr:to>
          <xdr:col>5</xdr:col>
          <xdr:colOff>447675</xdr:colOff>
          <xdr:row>26</xdr:row>
          <xdr:rowOff>285750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28</xdr:row>
          <xdr:rowOff>66675</xdr:rowOff>
        </xdr:from>
        <xdr:to>
          <xdr:col>5</xdr:col>
          <xdr:colOff>447675</xdr:colOff>
          <xdr:row>28</xdr:row>
          <xdr:rowOff>285750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0"/>
  <sheetViews>
    <sheetView tabSelected="1" zoomScaleNormal="100" workbookViewId="0">
      <selection activeCell="B5" sqref="B5:E5"/>
    </sheetView>
  </sheetViews>
  <sheetFormatPr defaultRowHeight="15" x14ac:dyDescent="0.25"/>
  <cols>
    <col min="1" max="1" width="16.5703125" customWidth="1"/>
  </cols>
  <sheetData>
    <row r="1" spans="1:9" ht="30" customHeight="1" x14ac:dyDescent="0.25">
      <c r="A1" s="1" t="s">
        <v>0</v>
      </c>
      <c r="B1" s="13"/>
      <c r="C1" s="13"/>
      <c r="D1" s="13"/>
      <c r="E1" s="13"/>
      <c r="F1" s="2"/>
      <c r="G1" s="2"/>
      <c r="H1" s="2"/>
    </row>
    <row r="2" spans="1:9" ht="6.95" customHeight="1" x14ac:dyDescent="0.25">
      <c r="A2" s="2"/>
      <c r="B2" s="11"/>
      <c r="C2" s="11"/>
      <c r="D2" s="11"/>
      <c r="E2" s="11"/>
      <c r="F2" s="2"/>
      <c r="G2" s="2"/>
      <c r="H2" s="2"/>
    </row>
    <row r="3" spans="1:9" ht="30" customHeight="1" x14ac:dyDescent="0.25">
      <c r="A3" s="1" t="s">
        <v>1</v>
      </c>
      <c r="B3" s="14"/>
      <c r="C3" s="14"/>
      <c r="D3" s="14"/>
      <c r="E3" s="14"/>
      <c r="F3" s="2"/>
      <c r="G3" s="2"/>
      <c r="H3" s="2"/>
    </row>
    <row r="4" spans="1:9" ht="6.95" customHeight="1" x14ac:dyDescent="0.25">
      <c r="A4" s="2"/>
      <c r="B4" s="11"/>
      <c r="C4" s="11"/>
      <c r="D4" s="11"/>
      <c r="E4" s="11"/>
      <c r="F4" s="2"/>
      <c r="G4" s="2"/>
      <c r="H4" s="2"/>
    </row>
    <row r="5" spans="1:9" ht="30" customHeight="1" x14ac:dyDescent="0.25">
      <c r="A5" s="1" t="s">
        <v>38</v>
      </c>
      <c r="B5" s="13" t="s">
        <v>2</v>
      </c>
      <c r="C5" s="13"/>
      <c r="D5" s="13"/>
      <c r="E5" s="13"/>
      <c r="F5" s="2"/>
      <c r="G5" s="2"/>
      <c r="H5" s="2"/>
    </row>
    <row r="6" spans="1:9" ht="30" customHeight="1" x14ac:dyDescent="0.25">
      <c r="A6" s="2"/>
      <c r="B6" s="2"/>
      <c r="C6" s="2"/>
      <c r="D6" s="2"/>
      <c r="E6" s="2"/>
      <c r="F6" s="2"/>
      <c r="G6" s="2"/>
      <c r="H6" s="2"/>
    </row>
    <row r="7" spans="1:9" ht="39.75" customHeight="1" x14ac:dyDescent="0.25">
      <c r="A7" s="19" t="s">
        <v>3</v>
      </c>
      <c r="B7" s="19"/>
      <c r="C7" s="19"/>
      <c r="D7" s="19"/>
      <c r="E7" s="19"/>
      <c r="F7" s="19"/>
      <c r="G7" s="19"/>
      <c r="H7" s="19"/>
      <c r="I7" s="12"/>
    </row>
    <row r="8" spans="1:9" ht="30" customHeight="1" x14ac:dyDescent="0.25">
      <c r="A8" s="2"/>
      <c r="B8" s="2"/>
      <c r="C8" s="2"/>
      <c r="D8" s="2"/>
      <c r="E8" s="2"/>
      <c r="F8" s="2"/>
      <c r="G8" s="2"/>
      <c r="H8" s="2"/>
    </row>
    <row r="9" spans="1:9" ht="15.75" thickBot="1" x14ac:dyDescent="0.3">
      <c r="A9" s="8" t="s">
        <v>4</v>
      </c>
      <c r="B9" s="9" t="s">
        <v>5</v>
      </c>
      <c r="C9" s="9"/>
      <c r="D9" s="9"/>
      <c r="E9" s="9"/>
      <c r="F9" s="9"/>
      <c r="G9" s="9"/>
      <c r="H9" s="9"/>
    </row>
    <row r="10" spans="1:9" ht="6.95" customHeight="1" x14ac:dyDescent="0.25">
      <c r="A10" s="4"/>
      <c r="B10" s="2"/>
      <c r="C10" s="2"/>
      <c r="D10" s="2"/>
      <c r="E10" s="2"/>
      <c r="F10" s="2"/>
      <c r="G10" s="2"/>
      <c r="H10" s="2"/>
    </row>
    <row r="11" spans="1:9" x14ac:dyDescent="0.25">
      <c r="A11" s="18" t="s">
        <v>6</v>
      </c>
      <c r="B11" s="18"/>
      <c r="C11" s="2"/>
      <c r="D11" s="2"/>
      <c r="E11" s="2"/>
      <c r="F11" s="2"/>
      <c r="G11" s="2"/>
      <c r="H11" s="2"/>
    </row>
    <row r="12" spans="1:9" ht="6.95" customHeight="1" x14ac:dyDescent="0.25">
      <c r="A12" s="7"/>
      <c r="B12" s="7"/>
      <c r="C12" s="2"/>
      <c r="D12" s="2"/>
      <c r="E12" s="2"/>
      <c r="F12" s="2"/>
      <c r="G12" s="2"/>
      <c r="H12" s="2"/>
    </row>
    <row r="13" spans="1:9" s="10" customFormat="1" ht="30" customHeight="1" x14ac:dyDescent="0.25">
      <c r="A13" s="5"/>
      <c r="B13" s="5" t="s">
        <v>7</v>
      </c>
      <c r="C13" s="5"/>
      <c r="D13" s="5"/>
      <c r="E13" s="5"/>
      <c r="F13" s="5"/>
      <c r="G13" s="5" t="s">
        <v>9</v>
      </c>
      <c r="H13" s="5"/>
    </row>
    <row r="14" spans="1:9" s="10" customFormat="1" ht="6.95" customHeight="1" x14ac:dyDescent="0.25">
      <c r="A14" s="5"/>
      <c r="B14" s="5"/>
      <c r="C14" s="5"/>
      <c r="D14" s="5"/>
      <c r="E14" s="5"/>
      <c r="F14" s="5"/>
      <c r="G14" s="5"/>
      <c r="H14" s="5"/>
    </row>
    <row r="15" spans="1:9" s="10" customFormat="1" ht="30" customHeight="1" x14ac:dyDescent="0.25">
      <c r="A15" s="5"/>
      <c r="B15" s="5" t="s">
        <v>8</v>
      </c>
      <c r="C15" s="5"/>
      <c r="D15" s="5"/>
      <c r="E15" s="5"/>
      <c r="F15" s="5"/>
      <c r="G15" s="5" t="s">
        <v>9</v>
      </c>
      <c r="H15" s="5"/>
    </row>
    <row r="16" spans="1:9" s="10" customFormat="1" ht="6.95" customHeight="1" x14ac:dyDescent="0.25">
      <c r="A16" s="5"/>
      <c r="B16" s="5"/>
      <c r="C16" s="5"/>
      <c r="D16" s="5"/>
      <c r="E16" s="5"/>
      <c r="F16" s="5"/>
      <c r="G16" s="5"/>
      <c r="H16" s="5"/>
    </row>
    <row r="17" spans="1:8" s="10" customFormat="1" ht="30" hidden="1" customHeight="1" x14ac:dyDescent="0.25">
      <c r="A17" s="5"/>
      <c r="B17" s="5" t="str">
        <f>IF(OR(B5="Zračni promet",B5="Željeznički promet"),"Nema ponuđenih predmeta","Simulacije u prometu")</f>
        <v>Simulacije u prometu</v>
      </c>
      <c r="C17" s="5"/>
      <c r="D17" s="5"/>
      <c r="E17" s="5"/>
      <c r="F17" s="5"/>
      <c r="G17" s="5" t="str">
        <f>IF(OR(B5="Zračni promet",B5="Željeznički promet"),"(0)","(5 ECTS bodova)")</f>
        <v>(5 ECTS bodova)</v>
      </c>
      <c r="H17" s="5"/>
    </row>
    <row r="18" spans="1:8" ht="20.100000000000001" customHeight="1" x14ac:dyDescent="0.25">
      <c r="A18" s="2"/>
      <c r="B18" s="2"/>
      <c r="C18" s="2"/>
      <c r="D18" s="2"/>
      <c r="E18" s="2"/>
      <c r="F18" s="2"/>
      <c r="G18" s="2"/>
      <c r="H18" s="2"/>
    </row>
    <row r="19" spans="1:8" ht="15.75" thickBot="1" x14ac:dyDescent="0.3">
      <c r="A19" s="8" t="s">
        <v>10</v>
      </c>
      <c r="B19" s="9" t="str">
        <f>IF(B5="Cestovni promet","(upis minimalno 13 ECTS bodova)",IF(B5="Smjer","Niste odabrali smjer",IF(B5="Informacijsko komunikacijski promet","(upis minimalno 11 ECTS bodova)","(upis minimalno 10 ECTS bodova)")))</f>
        <v>Niste odabrali smjer</v>
      </c>
      <c r="C19" s="9"/>
      <c r="D19" s="9"/>
      <c r="E19" s="9"/>
      <c r="F19" s="9"/>
      <c r="G19" s="9"/>
      <c r="H19" s="9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ht="30" customHeight="1" x14ac:dyDescent="0.25">
      <c r="A21" s="5"/>
      <c r="B21" s="20" t="str">
        <f>IF(B5="Cestovni promet",Sheet2!B3,IF(B5="Gradski promet",Sheet2!F3,IF(B5="Informacijsko komunikacijski promet",Sheet2!B14,IF(B5="Poštanski promet",Sheet2!F14,IF(B5="Vodni promet",Sheet2!B21,IF(B5="Zračni promet",Sheet2!F21,IF(B5="Željeznički promet",Sheet2!B28, "Niste odabrali smjer")))))))</f>
        <v>Niste odabrali smjer</v>
      </c>
      <c r="C21" s="20"/>
      <c r="D21" s="20"/>
      <c r="E21" s="20"/>
      <c r="F21" s="20"/>
      <c r="G21" s="6" t="str">
        <f>IF(B5="Cestovni promet","(4 ECTS boda)",IF(B5="Gradski promet","(4 ECTS boda)",IF(B5="Informacijsko komunikacijski promet","(6 ECTS bodova)",IF(B5="Poštanski promet","(6 ECTS bodova)",IF(B5="Vodni promet","(5 ECTS bodova)",IF(B5="Zračni promet","(3 ECTS boda)",IF(B5="Željeznički promet","(5 ECTS bodova)","(0)")))))))</f>
        <v>(0)</v>
      </c>
      <c r="H21" s="2"/>
    </row>
    <row r="22" spans="1:8" ht="6.95" customHeight="1" x14ac:dyDescent="0.25">
      <c r="A22" s="5"/>
      <c r="B22" s="5"/>
      <c r="C22" s="5"/>
      <c r="D22" s="5"/>
      <c r="E22" s="5"/>
      <c r="F22" s="2"/>
      <c r="G22" s="6"/>
      <c r="H22" s="2"/>
    </row>
    <row r="23" spans="1:8" ht="30" customHeight="1" x14ac:dyDescent="0.25">
      <c r="A23" s="5"/>
      <c r="B23" s="16" t="str">
        <f>IF(B5="Cestovni promet",Sheet2!B5,IF(B5="Gradski promet",Sheet2!F5,IF(B5="Informacijsko komunikacijski promet",Sheet2!B15,IF(B5="Poštanski promet",Sheet2!F15,IF(B5="Vodni promet",Sheet2!B22,IF(B5="Zračni promet",Sheet2!F22,IF(B5="Željeznički promet",Sheet2!B29, "Niste odabrali smjer")))))))</f>
        <v>Niste odabrali smjer</v>
      </c>
      <c r="C23" s="16"/>
      <c r="D23" s="16"/>
      <c r="E23" s="16"/>
      <c r="F23" s="16"/>
      <c r="G23" s="6" t="str">
        <f>IF(B5="Cestovni promet","(5 ECTS bodova)",IF(B5="Gradski promet","(6 ECTS bodova)",IF(B5="Informacijsko komunikacijski promet","(4 ECTS boda)",IF(B5="Poštanski promet","(5 ECTS bodova)",IF(B5="Vodni promet","(5 ECTS bodova)",IF(B5="Zračni promet","(3 ECTS boda)",IF(B5="Željeznički promet","(4 ECTS boda)","(0)")))))))</f>
        <v>(0)</v>
      </c>
      <c r="H23" s="2"/>
    </row>
    <row r="24" spans="1:8" ht="6.95" customHeight="1" x14ac:dyDescent="0.25">
      <c r="A24" s="5"/>
      <c r="B24" s="5"/>
      <c r="C24" s="5"/>
      <c r="D24" s="5"/>
      <c r="E24" s="5"/>
      <c r="F24" s="2"/>
      <c r="G24" s="6"/>
      <c r="H24" s="2"/>
    </row>
    <row r="25" spans="1:8" ht="30" customHeight="1" x14ac:dyDescent="0.25">
      <c r="A25" s="5"/>
      <c r="B25" s="16" t="str">
        <f>IF(B5="Cestovni promet",Sheet2!B7,IF(B5="Gradski promet",Sheet2!F7,IF(B5="Informacijsko komunikacijski promet",Sheet2!B16,IF(B5="Poštanski promet","Nema ponuđenih predmeta",IF(B5="Vodni promet",Sheet2!B23,IF(B5="Zračni promet",Sheet2!F23,IF(B5="Željeznički promet",Sheet2!B30, "Niste odabrali smjer")))))))</f>
        <v>Niste odabrali smjer</v>
      </c>
      <c r="C25" s="16"/>
      <c r="D25" s="16"/>
      <c r="E25" s="16"/>
      <c r="F25" s="16"/>
      <c r="G25" s="6" t="str">
        <f>IF(B5="Cestovni promet","(4 ECTS boda)",IF(B5="Gradski promet","(4 ECTS boda)",IF(B5="Informacijsko komunikacijski promet","(4 ECTS boda)",IF(B5="Poštanski promet","(0)",IF(B5="Vodni promet","(4 ECTS boda)",IF(B5="Zračni promet","(4 ECTS boda)",IF(B5="Željeznički promet","(5 ECTS bodova)","(0)")))))))</f>
        <v>(0)</v>
      </c>
      <c r="H25" s="2"/>
    </row>
    <row r="26" spans="1:8" ht="6.95" customHeight="1" x14ac:dyDescent="0.25">
      <c r="A26" s="5"/>
      <c r="B26" s="5"/>
      <c r="C26" s="5"/>
      <c r="D26" s="5"/>
      <c r="E26" s="5"/>
      <c r="F26" s="2"/>
      <c r="G26" s="6"/>
      <c r="H26" s="2"/>
    </row>
    <row r="27" spans="1:8" ht="30" customHeight="1" x14ac:dyDescent="0.25">
      <c r="A27" s="5"/>
      <c r="B27" s="16" t="str">
        <f>IF(B5="Cestovni promet",Sheet2!B9,IF(B5="Gradski promet",Sheet2!F9,IF(B5="Informacijsko komunikacijski promet",Sheet2!B17,IF(B5="Poštanski promet","Nema ponuđenih predmeta",IF(B5="Vodni promet","Nema ponuđenih predmeta",IF(B5="Zračni promet",Sheet2!F24,IF(B5="Željeznički promet",Sheet2!B31, "Niste odabrali smjer")))))))</f>
        <v>Niste odabrali smjer</v>
      </c>
      <c r="C27" s="16"/>
      <c r="D27" s="16"/>
      <c r="E27" s="16"/>
      <c r="F27" s="16"/>
      <c r="G27" s="6" t="str">
        <f>IF(B5="Cestovni promet","(5 ECTS bodova)",IF(B5="Gradski promet","(5 ECTS bodova)",IF(B5="Informacijsko komunikacijski promet","(5 ECTS bodova)",IF(B5="Vodni promet","(0)",IF(B5="Zračni promet","(4 ECTS boda)",IF(B5="Željeznički promet","(4 ECTS boda)","(0)"))))))</f>
        <v>(0)</v>
      </c>
      <c r="H27" s="2"/>
    </row>
    <row r="28" spans="1:8" ht="6.95" customHeight="1" x14ac:dyDescent="0.25">
      <c r="A28" s="5"/>
      <c r="B28" s="5"/>
      <c r="C28" s="5"/>
      <c r="D28" s="5"/>
      <c r="E28" s="5"/>
      <c r="F28" s="2"/>
      <c r="G28" s="6"/>
      <c r="H28" s="2"/>
    </row>
    <row r="29" spans="1:8" ht="30" customHeight="1" x14ac:dyDescent="0.25">
      <c r="A29" s="5"/>
      <c r="B29" s="16" t="str">
        <f>IF(B5="Cestovni promet","Nema ponuđenih predmeta",IF(B5="Gradski promet","Nema ponuđenih predmeta",IF(B5="Informacijsko komunikacijski promet","Nema ponuđenih predmeta",IF(B5="Poštanski promet","Nema ponuđenih predmeta",IF(B5="Vodni promet","Nema ponuđenih predmeta",IF(B5="Zračni promet","Nema ponuđenih predmeta",IF(B5="Željeznički promet",Sheet2!B32, "Niste odabrali smjer")))))))</f>
        <v>Niste odabrali smjer</v>
      </c>
      <c r="C29" s="16"/>
      <c r="D29" s="16"/>
      <c r="E29" s="16"/>
      <c r="F29" s="16"/>
      <c r="G29" s="6" t="str">
        <f>IF(B5="Željeznički promet","(5 ECTS bodova)","(0)")</f>
        <v>(0)</v>
      </c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ht="15.75" x14ac:dyDescent="0.25">
      <c r="A33" s="1" t="s">
        <v>39</v>
      </c>
      <c r="B33" s="17">
        <f ca="1">TODAY()</f>
        <v>45491</v>
      </c>
      <c r="C33" s="17"/>
      <c r="D33" s="2"/>
      <c r="E33" s="2"/>
      <c r="F33" s="2"/>
      <c r="G33" s="2"/>
      <c r="H33" s="2"/>
    </row>
    <row r="34" spans="1:8" x14ac:dyDescent="0.25">
      <c r="A34" s="2"/>
      <c r="B34" s="15"/>
      <c r="C34" s="15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3"/>
      <c r="G36" s="3"/>
      <c r="H36" s="3"/>
    </row>
    <row r="37" spans="1:8" x14ac:dyDescent="0.25">
      <c r="A37" s="2"/>
      <c r="B37" s="2"/>
      <c r="C37" s="2"/>
      <c r="D37" s="2"/>
      <c r="E37" s="2"/>
      <c r="F37" s="15" t="s">
        <v>37</v>
      </c>
      <c r="G37" s="15"/>
      <c r="H37" s="15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</sheetData>
  <sheetProtection algorithmName="SHA-512" hashValue="i98/pHdfOTq//k+RcT03ZKk5IyHXB94mKbgNRmfIIgk4pyEy5zPB99zdgY2CmPZeLdu+PDI4pZTGc8jVmjF+lw==" saltValue="gMWbjfH8uByMoEAR3qakXQ==" spinCount="100000" sheet="1" objects="1" scenarios="1" selectLockedCells="1"/>
  <mergeCells count="13">
    <mergeCell ref="B1:E1"/>
    <mergeCell ref="B3:E3"/>
    <mergeCell ref="B5:E5"/>
    <mergeCell ref="F37:H37"/>
    <mergeCell ref="B23:F23"/>
    <mergeCell ref="B25:F25"/>
    <mergeCell ref="B27:F27"/>
    <mergeCell ref="B29:F29"/>
    <mergeCell ref="B33:C33"/>
    <mergeCell ref="A11:B11"/>
    <mergeCell ref="A7:H7"/>
    <mergeCell ref="B21:F21"/>
    <mergeCell ref="B34:C34"/>
  </mergeCells>
  <dataValidations xWindow="196" yWindow="379" count="2">
    <dataValidation operator="greaterThan" allowBlank="1" showInputMessage="1" errorTitle="Pogrešan unos" error="Dopuštene su samo brojčane vrijednosti!" sqref="B3:E3" xr:uid="{00000000-0002-0000-0000-000000000000}"/>
    <dataValidation type="list" allowBlank="1" showInputMessage="1" showErrorMessage="1" sqref="B5:E5" xr:uid="{00000000-0002-0000-0000-000001000000}">
      <formula1>"Smjer, Cestovni promet, Gradski promet, Informacijsko komunikacijski promet, Poštanski promet, Vodni promet, Zračni promet, Željeznički promet"</formula1>
    </dataValidation>
  </dataValidations>
  <pageMargins left="0.7" right="0.7" top="0.75" bottom="0.75" header="0.3" footer="0.3"/>
  <pageSetup paperSize="9" orientation="portrait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0</xdr:col>
                    <xdr:colOff>771525</xdr:colOff>
                    <xdr:row>12</xdr:row>
                    <xdr:rowOff>85725</xdr:rowOff>
                  </from>
                  <to>
                    <xdr:col>3</xdr:col>
                    <xdr:colOff>180975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0</xdr:col>
                    <xdr:colOff>771525</xdr:colOff>
                    <xdr:row>14</xdr:row>
                    <xdr:rowOff>76200</xdr:rowOff>
                  </from>
                  <to>
                    <xdr:col>4</xdr:col>
                    <xdr:colOff>95250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0</xdr:col>
                    <xdr:colOff>771525</xdr:colOff>
                    <xdr:row>20</xdr:row>
                    <xdr:rowOff>76200</xdr:rowOff>
                  </from>
                  <to>
                    <xdr:col>5</xdr:col>
                    <xdr:colOff>438150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0</xdr:col>
                    <xdr:colOff>771525</xdr:colOff>
                    <xdr:row>22</xdr:row>
                    <xdr:rowOff>76200</xdr:rowOff>
                  </from>
                  <to>
                    <xdr:col>5</xdr:col>
                    <xdr:colOff>447675</xdr:colOff>
                    <xdr:row>22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0</xdr:col>
                    <xdr:colOff>771525</xdr:colOff>
                    <xdr:row>24</xdr:row>
                    <xdr:rowOff>76200</xdr:rowOff>
                  </from>
                  <to>
                    <xdr:col>5</xdr:col>
                    <xdr:colOff>447675</xdr:colOff>
                    <xdr:row>24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0</xdr:col>
                    <xdr:colOff>771525</xdr:colOff>
                    <xdr:row>26</xdr:row>
                    <xdr:rowOff>66675</xdr:rowOff>
                  </from>
                  <to>
                    <xdr:col>5</xdr:col>
                    <xdr:colOff>447675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0</xdr:col>
                    <xdr:colOff>771525</xdr:colOff>
                    <xdr:row>28</xdr:row>
                    <xdr:rowOff>66675</xdr:rowOff>
                  </from>
                  <to>
                    <xdr:col>5</xdr:col>
                    <xdr:colOff>447675</xdr:colOff>
                    <xdr:row>28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32"/>
  <sheetViews>
    <sheetView workbookViewId="0">
      <selection activeCell="F16" sqref="F16"/>
    </sheetView>
  </sheetViews>
  <sheetFormatPr defaultRowHeight="15" x14ac:dyDescent="0.25"/>
  <sheetData>
    <row r="1" spans="1:10" x14ac:dyDescent="0.25">
      <c r="B1" t="s">
        <v>16</v>
      </c>
      <c r="F1" t="s">
        <v>17</v>
      </c>
    </row>
    <row r="3" spans="1:10" x14ac:dyDescent="0.25">
      <c r="A3">
        <v>4</v>
      </c>
      <c r="B3" t="s">
        <v>11</v>
      </c>
      <c r="F3" t="s">
        <v>11</v>
      </c>
      <c r="J3">
        <v>4</v>
      </c>
    </row>
    <row r="5" spans="1:10" x14ac:dyDescent="0.25">
      <c r="A5">
        <v>6</v>
      </c>
      <c r="B5" t="s">
        <v>12</v>
      </c>
      <c r="F5" t="s">
        <v>15</v>
      </c>
      <c r="J5">
        <v>6</v>
      </c>
    </row>
    <row r="7" spans="1:10" x14ac:dyDescent="0.25">
      <c r="A7">
        <v>4</v>
      </c>
      <c r="B7" t="s">
        <v>13</v>
      </c>
      <c r="F7" t="s">
        <v>13</v>
      </c>
      <c r="J7">
        <v>4</v>
      </c>
    </row>
    <row r="9" spans="1:10" x14ac:dyDescent="0.25">
      <c r="A9">
        <v>5</v>
      </c>
      <c r="B9" t="s">
        <v>14</v>
      </c>
      <c r="F9" t="s">
        <v>14</v>
      </c>
      <c r="J9">
        <v>5</v>
      </c>
    </row>
    <row r="12" spans="1:10" x14ac:dyDescent="0.25">
      <c r="B12" t="s">
        <v>18</v>
      </c>
      <c r="F12" t="s">
        <v>25</v>
      </c>
    </row>
    <row r="14" spans="1:10" x14ac:dyDescent="0.25">
      <c r="A14">
        <v>6</v>
      </c>
      <c r="B14" t="s">
        <v>19</v>
      </c>
      <c r="E14">
        <v>6</v>
      </c>
      <c r="F14" t="s">
        <v>22</v>
      </c>
    </row>
    <row r="15" spans="1:10" x14ac:dyDescent="0.25">
      <c r="A15">
        <v>4</v>
      </c>
      <c r="B15" t="s">
        <v>20</v>
      </c>
      <c r="E15">
        <v>5</v>
      </c>
      <c r="F15" t="s">
        <v>23</v>
      </c>
    </row>
    <row r="16" spans="1:10" x14ac:dyDescent="0.25">
      <c r="A16">
        <v>4</v>
      </c>
      <c r="B16" t="s">
        <v>11</v>
      </c>
      <c r="E16">
        <v>5</v>
      </c>
      <c r="F16" t="s">
        <v>24</v>
      </c>
    </row>
    <row r="17" spans="1:6" x14ac:dyDescent="0.25">
      <c r="A17">
        <v>5</v>
      </c>
      <c r="B17" t="s">
        <v>21</v>
      </c>
    </row>
    <row r="19" spans="1:6" x14ac:dyDescent="0.25">
      <c r="B19" t="s">
        <v>26</v>
      </c>
      <c r="F19" t="s">
        <v>32</v>
      </c>
    </row>
    <row r="21" spans="1:6" x14ac:dyDescent="0.25">
      <c r="A21">
        <v>5</v>
      </c>
      <c r="B21" t="s">
        <v>27</v>
      </c>
      <c r="E21">
        <v>3</v>
      </c>
      <c r="F21" t="s">
        <v>30</v>
      </c>
    </row>
    <row r="22" spans="1:6" x14ac:dyDescent="0.25">
      <c r="A22">
        <v>5</v>
      </c>
      <c r="B22" t="s">
        <v>29</v>
      </c>
      <c r="E22">
        <v>3</v>
      </c>
      <c r="F22" t="s">
        <v>31</v>
      </c>
    </row>
    <row r="23" spans="1:6" x14ac:dyDescent="0.25">
      <c r="A23">
        <v>4</v>
      </c>
      <c r="B23" t="s">
        <v>11</v>
      </c>
      <c r="E23">
        <v>4</v>
      </c>
      <c r="F23" t="s">
        <v>11</v>
      </c>
    </row>
    <row r="24" spans="1:6" x14ac:dyDescent="0.25">
      <c r="A24">
        <v>5</v>
      </c>
      <c r="B24" t="s">
        <v>28</v>
      </c>
      <c r="E24">
        <v>4</v>
      </c>
      <c r="F24" t="s">
        <v>13</v>
      </c>
    </row>
    <row r="26" spans="1:6" x14ac:dyDescent="0.25">
      <c r="B26" t="s">
        <v>33</v>
      </c>
    </row>
    <row r="28" spans="1:6" x14ac:dyDescent="0.25">
      <c r="A28">
        <v>5</v>
      </c>
      <c r="B28" t="s">
        <v>34</v>
      </c>
    </row>
    <row r="29" spans="1:6" x14ac:dyDescent="0.25">
      <c r="A29">
        <v>4</v>
      </c>
      <c r="B29" t="s">
        <v>11</v>
      </c>
    </row>
    <row r="30" spans="1:6" x14ac:dyDescent="0.25">
      <c r="A30">
        <v>5</v>
      </c>
      <c r="B30" t="s">
        <v>35</v>
      </c>
    </row>
    <row r="31" spans="1:6" x14ac:dyDescent="0.25">
      <c r="A31">
        <v>4</v>
      </c>
      <c r="B31" t="s">
        <v>13</v>
      </c>
    </row>
    <row r="32" spans="1:6" x14ac:dyDescent="0.25">
      <c r="A32">
        <v>5</v>
      </c>
      <c r="B32" t="s">
        <v>36</v>
      </c>
    </row>
  </sheetData>
  <sheetProtection algorithmName="SHA-512" hashValue="5636FZLcM1Jnm2qvB67C5GL3PhaqVGt1iGw+7hkgepJT19dlxdaECctbbUxsrtJCOmg7xaEnqn4WxsosMx1pxA==" saltValue="/oSNZbMEqtNwCJuzbxdN2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Obrazac za print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Štefica Mrvelj</dc:creator>
  <cp:lastModifiedBy>Reviewer</cp:lastModifiedBy>
  <cp:lastPrinted>2013-08-22T08:40:11Z</cp:lastPrinted>
  <dcterms:created xsi:type="dcterms:W3CDTF">2013-08-21T09:49:46Z</dcterms:created>
  <dcterms:modified xsi:type="dcterms:W3CDTF">2024-07-18T11:50:22Z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